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натолий\Desktop\Бухгалтерия\"/>
    </mc:Choice>
  </mc:AlternateContent>
  <bookViews>
    <workbookView xWindow="0" yWindow="0" windowWidth="15360" windowHeight="7155"/>
  </bookViews>
  <sheets>
    <sheet name="Благотворительная" sheetId="3" r:id="rId1"/>
    <sheet name="Доп платные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3" l="1"/>
  <c r="B23" i="3"/>
  <c r="B94" i="1"/>
  <c r="B95" i="1"/>
  <c r="B96" i="1"/>
  <c r="B47" i="1"/>
  <c r="B43" i="1"/>
  <c r="B39" i="1"/>
  <c r="B38" i="1"/>
  <c r="B70" i="1"/>
  <c r="B9" i="1"/>
  <c r="B34" i="1"/>
  <c r="B32" i="1"/>
  <c r="B27" i="1"/>
  <c r="B51" i="3" l="1"/>
  <c r="B73" i="1"/>
</calcChain>
</file>

<file path=xl/sharedStrings.xml><?xml version="1.0" encoding="utf-8"?>
<sst xmlns="http://schemas.openxmlformats.org/spreadsheetml/2006/main" count="158" uniqueCount="94">
  <si>
    <t>Остаток средств на 01.01.2018 г.</t>
  </si>
  <si>
    <t>Получено за 2018 г.</t>
  </si>
  <si>
    <t>Сумма</t>
  </si>
  <si>
    <t xml:space="preserve">Израсходовано за 2018 г. </t>
  </si>
  <si>
    <t>Заработная плата</t>
  </si>
  <si>
    <t>Начисление на заработную плату (ФСС, НС и ПЗ, ОМС, ПФР)</t>
  </si>
  <si>
    <t>Служебные командировки согл приказу рук-ля и авансовым отчетам отчетам</t>
  </si>
  <si>
    <t>диагностика оборудования</t>
  </si>
  <si>
    <t>заправка картриджа</t>
  </si>
  <si>
    <t>ремонт оборудования</t>
  </si>
  <si>
    <t>Работы по содержанию имущества, в том числе:</t>
  </si>
  <si>
    <t>Прочие услуги, в том числе:</t>
  </si>
  <si>
    <t>за  лиценз комплект  Dr Web , сертифицированный   Муниципальный контракт РГА09180023 от 18.09.2018  в т ч  НДС 137,29</t>
  </si>
  <si>
    <t>информ обслуживание в газете "РО" №23 от 30.05.2018г. Договор 68 от 25.05.2018  НДС не облагается</t>
  </si>
  <si>
    <t>орг взнос за участие в конференции</t>
  </si>
  <si>
    <t xml:space="preserve">за изготовление и монтаж баннера. </t>
  </si>
  <si>
    <t>услуги по обучению специалистов  повышение квалификации по ДПО "Закупки"</t>
  </si>
  <si>
    <t>услуги по  сопровождению и охране кассира при перевозке денежной наличности</t>
  </si>
  <si>
    <t>В том числе:</t>
  </si>
  <si>
    <t>Наградная продукция</t>
  </si>
  <si>
    <t>Административный штраф</t>
  </si>
  <si>
    <t>Приобретение материальных запасов, в том числе:</t>
  </si>
  <si>
    <t xml:space="preserve">услуги по хранению документов по личному составу Договор 26 от 09.06.2018  </t>
  </si>
  <si>
    <t>приобретение канцелярских товаров</t>
  </si>
  <si>
    <t>приобретение материальных запасов</t>
  </si>
  <si>
    <t>приобретение хоз товаров</t>
  </si>
  <si>
    <t>Остаток средств на 01.01.2019 г.</t>
  </si>
  <si>
    <t>Отчет о движении средств, полученных от платных образовательных услуг за период 2018, 2019, 2020 гг</t>
  </si>
  <si>
    <t>Получено за 2019 г.</t>
  </si>
  <si>
    <t xml:space="preserve">Израсходовано за 2019 г. </t>
  </si>
  <si>
    <t>Остаток средств на 01.01.2020 г.</t>
  </si>
  <si>
    <t xml:space="preserve">услуги по сопровождению АИС "Электронная школа" </t>
  </si>
  <si>
    <t>за  подготовку и размещение информационно-аналитических, просветительских и социально значимых материалов</t>
  </si>
  <si>
    <t>за организацию и проведение семинара (Клюева УО)</t>
  </si>
  <si>
    <t xml:space="preserve">взнос за участие в семинаре "Новые смыслы образования:современное образование в современном мире" </t>
  </si>
  <si>
    <t xml:space="preserve"> за  составление технического задания </t>
  </si>
  <si>
    <t xml:space="preserve"> за списание и утилизацию отходов цв лом </t>
  </si>
  <si>
    <t>услуги по проведению экспертизы объектов основных средств для дальнейшего списания</t>
  </si>
  <si>
    <t>Земельный налог</t>
  </si>
  <si>
    <t>Налог на имущество</t>
  </si>
  <si>
    <t>Приобретение основных средств в том числе:</t>
  </si>
  <si>
    <t xml:space="preserve">за  Thomson T49FSE1170 черный с кронштейном для телевизора Kromax ATLANTIS-15 </t>
  </si>
  <si>
    <t>за Жесткие диски  Seagate Original SATA-3</t>
  </si>
  <si>
    <t xml:space="preserve">за Монитор DELL SE2717H </t>
  </si>
  <si>
    <t xml:space="preserve">за  Системный блок </t>
  </si>
  <si>
    <t xml:space="preserve">за монитор АОС 27ВН 27" Blask </t>
  </si>
  <si>
    <t>приобретение МФУ Ricoh SP 325SNw  частично</t>
  </si>
  <si>
    <t xml:space="preserve">за  Шахматные часы Кварц "Классика" </t>
  </si>
  <si>
    <t xml:space="preserve">приобретение стола для соревнований по робототехнике с тумбой для хранения </t>
  </si>
  <si>
    <t xml:space="preserve">за  зарядные устройства, строительные наборы, ресурсные наборы lego education </t>
  </si>
  <si>
    <t>Получено за 2020 г.</t>
  </si>
  <si>
    <t xml:space="preserve">Израсходовано за 2020 г. </t>
  </si>
  <si>
    <t>Остаток средств на 01.01.2021 г.</t>
  </si>
  <si>
    <t>Услуги связи, интернет</t>
  </si>
  <si>
    <t>за услуги по адаптации ПО 1С предприятие 8</t>
  </si>
  <si>
    <t xml:space="preserve">за услуги по сопровождению АИС "Электронная школа" </t>
  </si>
  <si>
    <t>за изгот сертиф ФИС ФРДО</t>
  </si>
  <si>
    <t>ликвидация аварийной ситуации</t>
  </si>
  <si>
    <t>Приобретение основных средств</t>
  </si>
  <si>
    <t xml:space="preserve">за ель искусственную "Клеопатра" 3,0м зеленая </t>
  </si>
  <si>
    <t>техническое обслуживание принтеров, МФУ, заправка картриджей</t>
  </si>
  <si>
    <t>Пени</t>
  </si>
  <si>
    <t>Штраф</t>
  </si>
  <si>
    <t>билеты в театр для учащихся</t>
  </si>
  <si>
    <t>учебно-методическая литература</t>
  </si>
  <si>
    <t>приобретение хоз товаров и дез средств</t>
  </si>
  <si>
    <t>текущий ремонт кабинетов</t>
  </si>
  <si>
    <t>за за услуги по уходу за предрставленным ковром средним коричневым (вход в школу)</t>
  </si>
  <si>
    <t xml:space="preserve">за выполнение  работ по установке доводчиков дверных </t>
  </si>
  <si>
    <t>за проведение экспертизы объектов осн средств(диагностика оборудования)</t>
  </si>
  <si>
    <t>за переаботку списанных средств и изделий электронной техники</t>
  </si>
  <si>
    <t xml:space="preserve">кресла, банкетки, вешалка, шкаф </t>
  </si>
  <si>
    <t xml:space="preserve">хозяйственный инвентарь   </t>
  </si>
  <si>
    <t>приобретение хозяйственных товаров и дез средств</t>
  </si>
  <si>
    <t xml:space="preserve">За билеты для учащихся на эстрадно-цирковое шоу "Созвездие браво-3 </t>
  </si>
  <si>
    <t>тех обслуживание сплит-систем</t>
  </si>
  <si>
    <t>тех обслуживание столовой</t>
  </si>
  <si>
    <t xml:space="preserve">за выполнение работы по ликвидации аварии сети отопления, гор хол вод </t>
  </si>
  <si>
    <t xml:space="preserve">за услуги по предоставлению копии постановления Мэра </t>
  </si>
  <si>
    <t>Заработная плата. Доплаты: 1. За поддержание санитарно-гигиенического режима, реализацию профилактических мероприятий и обеспечение функционирования внутреннего уклада школы. 2. За реализацию обеспечения профилактических мероприятий, мероприятий по обеспечению безопасности участников образовательной деятельности. 3. За организацию специального информационного обслуживания, реализацию системы мер, исключающих доступ к информационным ресурсам.</t>
  </si>
  <si>
    <t xml:space="preserve"> разработка технического паспорта</t>
  </si>
  <si>
    <t>Служебные командировки согл приказу руководителя и авансовым отчетам отчетам</t>
  </si>
  <si>
    <t>изготовление информационных стендов</t>
  </si>
  <si>
    <t xml:space="preserve">за выполнение работ по установке настройке передаче прав АИС Контенгент согласно договора № 351/А от 15.05.2018г. без НДС </t>
  </si>
  <si>
    <t xml:space="preserve">за выполнение работ по изгот установке настройке передаче прав ФИС ФРДО согласно договора №УЦ-375381 от 06.09.2018  без НДС </t>
  </si>
  <si>
    <t>Наградная продукция (грамоты, дипломы)</t>
  </si>
  <si>
    <t>За телевизоры в фойе (2 шт)</t>
  </si>
  <si>
    <t>ремонт АПС (Пожарная сигнализация)</t>
  </si>
  <si>
    <t>выполнение  работ по установке доводчиков дверных</t>
  </si>
  <si>
    <t>за изготовление сертификата ФИС ФРДО, лицензию КриптоАрм</t>
  </si>
  <si>
    <t>подписка (журналы)</t>
  </si>
  <si>
    <t xml:space="preserve"> ИПБ</t>
  </si>
  <si>
    <t>подписка (газеты,журналы)</t>
  </si>
  <si>
    <t>Отчет о движении средств, полученных от благотворительной помощи за период 2018, 2019, 2020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</si>
</sst>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Fill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Fill="1" applyBorder="1"/>
    <xf numFmtId="0" fontId="3" fillId="0" borderId="1" xfId="0" applyFont="1" applyFill="1" applyBorder="1"/>
    <xf numFmtId="4" fontId="4" fillId="0" borderId="1" xfId="1" applyNumberFormat="1" applyFont="1" applyFill="1" applyBorder="1" applyAlignment="1">
      <alignment horizontal="right" vertical="top" wrapText="1"/>
    </xf>
    <xf numFmtId="0" fontId="3" fillId="0" borderId="0" xfId="0" applyFont="1" applyFill="1"/>
    <xf numFmtId="0" fontId="5" fillId="0" borderId="0" xfId="0" applyFont="1"/>
    <xf numFmtId="0" fontId="3" fillId="0" borderId="1" xfId="0" applyFont="1" applyBorder="1"/>
    <xf numFmtId="0" fontId="3" fillId="0" borderId="0" xfId="0" applyFont="1"/>
    <xf numFmtId="0" fontId="6" fillId="0" borderId="1" xfId="0" applyFont="1" applyBorder="1" applyAlignment="1">
      <alignment wrapText="1"/>
    </xf>
    <xf numFmtId="4" fontId="6" fillId="0" borderId="1" xfId="0" applyNumberFormat="1" applyFont="1" applyFill="1" applyBorder="1"/>
    <xf numFmtId="0" fontId="6" fillId="0" borderId="0" xfId="0" applyFont="1"/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4" fontId="3" fillId="0" borderId="0" xfId="0" applyNumberFormat="1" applyFont="1"/>
    <xf numFmtId="4" fontId="6" fillId="0" borderId="0" xfId="0" applyNumberFormat="1" applyFont="1"/>
    <xf numFmtId="4" fontId="2" fillId="0" borderId="1" xfId="0" applyNumberFormat="1" applyFont="1" applyFill="1" applyBorder="1" applyAlignment="1">
      <alignment horizontal="right"/>
    </xf>
    <xf numFmtId="4" fontId="5" fillId="0" borderId="0" xfId="0" applyNumberFormat="1" applyFont="1"/>
    <xf numFmtId="4" fontId="3" fillId="0" borderId="0" xfId="0" applyNumberFormat="1" applyFont="1" applyFill="1"/>
    <xf numFmtId="0" fontId="7" fillId="0" borderId="2" xfId="0" applyFont="1" applyBorder="1" applyAlignment="1">
      <alignment horizontal="center" wrapText="1"/>
    </xf>
  </cellXfs>
  <cellStyles count="2">
    <cellStyle name="Обычный" xfId="0" builtinId="0"/>
    <cellStyle name="Обычный_Доп платные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topLeftCell="A22" workbookViewId="0">
      <selection activeCell="D8" sqref="D8"/>
    </sheetView>
  </sheetViews>
  <sheetFormatPr defaultRowHeight="15.75" x14ac:dyDescent="0.25"/>
  <cols>
    <col min="1" max="1" width="76.28515625" style="1" customWidth="1"/>
    <col min="2" max="2" width="16.85546875" style="1" customWidth="1"/>
    <col min="3" max="3" width="11.28515625" style="1" bestFit="1" customWidth="1"/>
    <col min="4" max="16384" width="9.140625" style="1"/>
  </cols>
  <sheetData>
    <row r="1" spans="1:2" ht="35.25" customHeight="1" x14ac:dyDescent="0.3">
      <c r="A1" s="26" t="s">
        <v>93</v>
      </c>
      <c r="B1" s="26"/>
    </row>
    <row r="2" spans="1:2" ht="21.75" customHeight="1" x14ac:dyDescent="0.3">
      <c r="A2" s="20"/>
      <c r="B2" s="20"/>
    </row>
    <row r="3" spans="1:2" x14ac:dyDescent="0.25">
      <c r="A3" s="2">
        <v>2018</v>
      </c>
      <c r="B3" s="3" t="s">
        <v>2</v>
      </c>
    </row>
    <row r="4" spans="1:2" s="10" customFormat="1" x14ac:dyDescent="0.25">
      <c r="A4" s="8" t="s">
        <v>0</v>
      </c>
      <c r="B4" s="7">
        <v>42176.18</v>
      </c>
    </row>
    <row r="5" spans="1:2" s="10" customFormat="1" x14ac:dyDescent="0.25">
      <c r="A5" s="8" t="s">
        <v>1</v>
      </c>
      <c r="B5" s="7">
        <v>920650.9</v>
      </c>
    </row>
    <row r="6" spans="1:2" s="10" customFormat="1" x14ac:dyDescent="0.25">
      <c r="A6" s="8" t="s">
        <v>3</v>
      </c>
      <c r="B6" s="7">
        <v>793258.33</v>
      </c>
    </row>
    <row r="7" spans="1:2" s="16" customFormat="1" x14ac:dyDescent="0.25">
      <c r="A7" s="17" t="s">
        <v>18</v>
      </c>
      <c r="B7" s="15"/>
    </row>
    <row r="8" spans="1:2" s="13" customFormat="1" ht="126" x14ac:dyDescent="0.25">
      <c r="A8" s="6" t="s">
        <v>79</v>
      </c>
      <c r="B8" s="7">
        <v>397664.97</v>
      </c>
    </row>
    <row r="9" spans="1:2" s="13" customFormat="1" x14ac:dyDescent="0.25">
      <c r="A9" s="6" t="s">
        <v>5</v>
      </c>
      <c r="B9" s="7">
        <v>120094.81</v>
      </c>
    </row>
    <row r="10" spans="1:2" s="13" customFormat="1" x14ac:dyDescent="0.25">
      <c r="A10" s="14" t="s">
        <v>10</v>
      </c>
      <c r="B10" s="15">
        <v>19698</v>
      </c>
    </row>
    <row r="11" spans="1:2" x14ac:dyDescent="0.25">
      <c r="A11" s="5" t="s">
        <v>57</v>
      </c>
      <c r="B11" s="4">
        <v>9798</v>
      </c>
    </row>
    <row r="12" spans="1:2" x14ac:dyDescent="0.25">
      <c r="A12" s="5" t="s">
        <v>75</v>
      </c>
      <c r="B12" s="4">
        <v>9900</v>
      </c>
    </row>
    <row r="13" spans="1:2" s="16" customFormat="1" x14ac:dyDescent="0.25">
      <c r="A13" s="14" t="s">
        <v>11</v>
      </c>
      <c r="B13" s="15">
        <v>78811.86</v>
      </c>
    </row>
    <row r="14" spans="1:2" x14ac:dyDescent="0.25">
      <c r="A14" s="5" t="s">
        <v>80</v>
      </c>
      <c r="B14" s="4">
        <v>69811.86</v>
      </c>
    </row>
    <row r="15" spans="1:2" x14ac:dyDescent="0.25">
      <c r="A15" s="5" t="s">
        <v>63</v>
      </c>
      <c r="B15" s="4">
        <v>9000</v>
      </c>
    </row>
    <row r="16" spans="1:2" s="13" customFormat="1" x14ac:dyDescent="0.25">
      <c r="A16" s="6" t="s">
        <v>38</v>
      </c>
      <c r="B16" s="7">
        <v>48</v>
      </c>
    </row>
    <row r="17" spans="1:3" s="13" customFormat="1" x14ac:dyDescent="0.25">
      <c r="A17" s="6" t="s">
        <v>20</v>
      </c>
      <c r="B17" s="7">
        <v>1250</v>
      </c>
    </row>
    <row r="18" spans="1:3" x14ac:dyDescent="0.25">
      <c r="A18" s="6" t="s">
        <v>58</v>
      </c>
      <c r="B18" s="15">
        <v>171835.69</v>
      </c>
    </row>
    <row r="19" spans="1:3" x14ac:dyDescent="0.25">
      <c r="A19" s="5" t="s">
        <v>59</v>
      </c>
      <c r="B19" s="4">
        <v>22395.69</v>
      </c>
    </row>
    <row r="20" spans="1:3" x14ac:dyDescent="0.25">
      <c r="A20" s="5" t="s">
        <v>64</v>
      </c>
      <c r="B20" s="4">
        <v>149440</v>
      </c>
    </row>
    <row r="21" spans="1:3" s="16" customFormat="1" x14ac:dyDescent="0.25">
      <c r="A21" s="14" t="s">
        <v>21</v>
      </c>
      <c r="B21" s="15">
        <v>3855</v>
      </c>
    </row>
    <row r="22" spans="1:3" x14ac:dyDescent="0.25">
      <c r="A22" s="5" t="s">
        <v>65</v>
      </c>
      <c r="B22" s="4">
        <v>3855</v>
      </c>
    </row>
    <row r="23" spans="1:3" s="10" customFormat="1" x14ac:dyDescent="0.25">
      <c r="A23" s="8" t="s">
        <v>26</v>
      </c>
      <c r="B23" s="9">
        <f>B4+B5-B6</f>
        <v>169568.75000000012</v>
      </c>
    </row>
    <row r="24" spans="1:3" s="10" customFormat="1" x14ac:dyDescent="0.25">
      <c r="A24" s="8"/>
      <c r="B24" s="9"/>
    </row>
    <row r="25" spans="1:3" s="19" customFormat="1" x14ac:dyDescent="0.25">
      <c r="A25" s="18">
        <v>2019</v>
      </c>
      <c r="B25" s="18" t="s">
        <v>2</v>
      </c>
    </row>
    <row r="26" spans="1:3" s="10" customFormat="1" x14ac:dyDescent="0.25">
      <c r="A26" s="8" t="s">
        <v>26</v>
      </c>
      <c r="B26" s="9">
        <v>169568.75</v>
      </c>
    </row>
    <row r="27" spans="1:3" s="10" customFormat="1" x14ac:dyDescent="0.25">
      <c r="A27" s="8" t="s">
        <v>28</v>
      </c>
      <c r="B27" s="9">
        <v>587996.18999999994</v>
      </c>
    </row>
    <row r="28" spans="1:3" s="10" customFormat="1" x14ac:dyDescent="0.25">
      <c r="A28" s="8" t="s">
        <v>29</v>
      </c>
      <c r="B28" s="9">
        <v>737580.8</v>
      </c>
      <c r="C28" s="25"/>
    </row>
    <row r="29" spans="1:3" s="16" customFormat="1" x14ac:dyDescent="0.25">
      <c r="A29" s="17" t="s">
        <v>18</v>
      </c>
      <c r="B29" s="15"/>
    </row>
    <row r="30" spans="1:3" s="13" customFormat="1" ht="126" x14ac:dyDescent="0.25">
      <c r="A30" s="6" t="s">
        <v>79</v>
      </c>
      <c r="B30" s="9">
        <v>208506.4</v>
      </c>
    </row>
    <row r="31" spans="1:3" s="13" customFormat="1" x14ac:dyDescent="0.25">
      <c r="A31" s="6" t="s">
        <v>5</v>
      </c>
      <c r="B31" s="9">
        <v>62968.95</v>
      </c>
    </row>
    <row r="32" spans="1:3" s="13" customFormat="1" x14ac:dyDescent="0.25">
      <c r="A32" s="14" t="s">
        <v>10</v>
      </c>
      <c r="B32" s="15">
        <v>196889.71</v>
      </c>
      <c r="C32" s="21"/>
    </row>
    <row r="33" spans="1:3" x14ac:dyDescent="0.25">
      <c r="A33" s="5" t="s">
        <v>68</v>
      </c>
      <c r="B33" s="4">
        <v>18838.689999999999</v>
      </c>
    </row>
    <row r="34" spans="1:3" ht="31.5" x14ac:dyDescent="0.25">
      <c r="A34" s="5" t="s">
        <v>67</v>
      </c>
      <c r="B34" s="4">
        <v>11424</v>
      </c>
    </row>
    <row r="35" spans="1:3" x14ac:dyDescent="0.25">
      <c r="A35" s="5" t="s">
        <v>66</v>
      </c>
      <c r="B35" s="4">
        <v>121878.02</v>
      </c>
    </row>
    <row r="36" spans="1:3" x14ac:dyDescent="0.25">
      <c r="A36" s="5" t="s">
        <v>75</v>
      </c>
      <c r="B36" s="4">
        <v>20659</v>
      </c>
    </row>
    <row r="37" spans="1:3" x14ac:dyDescent="0.25">
      <c r="A37" s="5" t="s">
        <v>60</v>
      </c>
      <c r="B37" s="4">
        <v>24090</v>
      </c>
    </row>
    <row r="38" spans="1:3" s="16" customFormat="1" x14ac:dyDescent="0.25">
      <c r="A38" s="14" t="s">
        <v>11</v>
      </c>
      <c r="B38" s="15">
        <v>7290</v>
      </c>
    </row>
    <row r="39" spans="1:3" ht="14.25" customHeight="1" x14ac:dyDescent="0.25">
      <c r="A39" s="5" t="s">
        <v>69</v>
      </c>
      <c r="B39" s="4">
        <v>1800</v>
      </c>
    </row>
    <row r="40" spans="1:3" x14ac:dyDescent="0.25">
      <c r="A40" s="5" t="s">
        <v>70</v>
      </c>
      <c r="B40" s="4">
        <v>5490</v>
      </c>
    </row>
    <row r="41" spans="1:3" s="11" customFormat="1" x14ac:dyDescent="0.25">
      <c r="A41" s="14" t="s">
        <v>40</v>
      </c>
      <c r="B41" s="15">
        <v>61397.56</v>
      </c>
      <c r="C41" s="24"/>
    </row>
    <row r="42" spans="1:3" x14ac:dyDescent="0.25">
      <c r="A42" s="5" t="s">
        <v>71</v>
      </c>
      <c r="B42" s="4">
        <v>30000</v>
      </c>
    </row>
    <row r="43" spans="1:3" x14ac:dyDescent="0.25">
      <c r="A43" s="5" t="s">
        <v>72</v>
      </c>
      <c r="B43" s="4">
        <v>14597.56</v>
      </c>
    </row>
    <row r="44" spans="1:3" x14ac:dyDescent="0.25">
      <c r="A44" s="5" t="s">
        <v>64</v>
      </c>
      <c r="B44" s="4">
        <v>16800</v>
      </c>
    </row>
    <row r="45" spans="1:3" s="16" customFormat="1" x14ac:dyDescent="0.25">
      <c r="A45" s="14" t="s">
        <v>21</v>
      </c>
      <c r="B45" s="15">
        <v>149986.85999999999</v>
      </c>
      <c r="C45" s="22"/>
    </row>
    <row r="46" spans="1:3" x14ac:dyDescent="0.25">
      <c r="A46" s="5" t="s">
        <v>24</v>
      </c>
      <c r="B46" s="4">
        <v>4620</v>
      </c>
    </row>
    <row r="47" spans="1:3" x14ac:dyDescent="0.25">
      <c r="A47" s="5" t="s">
        <v>73</v>
      </c>
      <c r="B47" s="4">
        <v>145366.85999999999</v>
      </c>
    </row>
    <row r="48" spans="1:3" ht="22.5" customHeight="1" x14ac:dyDescent="0.25">
      <c r="A48" s="14" t="s">
        <v>74</v>
      </c>
      <c r="B48" s="7">
        <v>40500</v>
      </c>
    </row>
    <row r="49" spans="1:3" x14ac:dyDescent="0.25">
      <c r="A49" s="6" t="s">
        <v>62</v>
      </c>
      <c r="B49" s="7">
        <v>10000</v>
      </c>
    </row>
    <row r="50" spans="1:3" s="13" customFormat="1" x14ac:dyDescent="0.25">
      <c r="A50" s="6" t="s">
        <v>61</v>
      </c>
      <c r="B50" s="7">
        <v>41.32</v>
      </c>
    </row>
    <row r="51" spans="1:3" s="10" customFormat="1" x14ac:dyDescent="0.25">
      <c r="A51" s="8" t="s">
        <v>30</v>
      </c>
      <c r="B51" s="9">
        <f>B26+B27-B28</f>
        <v>19984.139999999898</v>
      </c>
    </row>
    <row r="53" spans="1:3" s="19" customFormat="1" x14ac:dyDescent="0.25">
      <c r="A53" s="18">
        <v>2020</v>
      </c>
      <c r="B53" s="18" t="s">
        <v>2</v>
      </c>
    </row>
    <row r="54" spans="1:3" s="10" customFormat="1" x14ac:dyDescent="0.25">
      <c r="A54" s="8" t="s">
        <v>26</v>
      </c>
      <c r="B54" s="9">
        <v>19984.14</v>
      </c>
    </row>
    <row r="55" spans="1:3" s="10" customFormat="1" x14ac:dyDescent="0.25">
      <c r="A55" s="8" t="s">
        <v>50</v>
      </c>
      <c r="B55" s="9">
        <v>444286.17</v>
      </c>
    </row>
    <row r="56" spans="1:3" s="10" customFormat="1" x14ac:dyDescent="0.25">
      <c r="A56" s="8" t="s">
        <v>51</v>
      </c>
      <c r="B56" s="9">
        <v>378930.28</v>
      </c>
      <c r="C56" s="25"/>
    </row>
    <row r="57" spans="1:3" s="16" customFormat="1" x14ac:dyDescent="0.25">
      <c r="A57" s="17" t="s">
        <v>18</v>
      </c>
      <c r="B57" s="15"/>
    </row>
    <row r="58" spans="1:3" s="13" customFormat="1" ht="126" x14ac:dyDescent="0.25">
      <c r="A58" s="6" t="s">
        <v>79</v>
      </c>
      <c r="B58" s="9">
        <v>224266.99</v>
      </c>
    </row>
    <row r="59" spans="1:3" s="13" customFormat="1" x14ac:dyDescent="0.25">
      <c r="A59" s="6" t="s">
        <v>5</v>
      </c>
      <c r="B59" s="9">
        <v>67728.63</v>
      </c>
    </row>
    <row r="60" spans="1:3" s="13" customFormat="1" x14ac:dyDescent="0.25">
      <c r="A60" s="14" t="s">
        <v>10</v>
      </c>
      <c r="B60" s="15">
        <v>49649</v>
      </c>
      <c r="C60" s="21"/>
    </row>
    <row r="61" spans="1:3" x14ac:dyDescent="0.25">
      <c r="A61" s="5" t="s">
        <v>75</v>
      </c>
      <c r="B61" s="4">
        <v>18500</v>
      </c>
    </row>
    <row r="62" spans="1:3" x14ac:dyDescent="0.25">
      <c r="A62" s="5" t="s">
        <v>76</v>
      </c>
      <c r="B62" s="4">
        <v>26250</v>
      </c>
    </row>
    <row r="63" spans="1:3" x14ac:dyDescent="0.25">
      <c r="A63" s="5" t="s">
        <v>77</v>
      </c>
      <c r="B63" s="4">
        <v>4899</v>
      </c>
    </row>
    <row r="64" spans="1:3" s="16" customFormat="1" x14ac:dyDescent="0.25">
      <c r="A64" s="14" t="s">
        <v>11</v>
      </c>
      <c r="B64" s="15">
        <v>547.66</v>
      </c>
    </row>
    <row r="65" spans="1:2" x14ac:dyDescent="0.25">
      <c r="A65" s="5" t="s">
        <v>78</v>
      </c>
      <c r="B65" s="4">
        <v>547.66</v>
      </c>
    </row>
    <row r="66" spans="1:2" s="11" customFormat="1" x14ac:dyDescent="0.25">
      <c r="A66" s="14" t="s">
        <v>40</v>
      </c>
      <c r="B66" s="15">
        <v>36738</v>
      </c>
    </row>
    <row r="67" spans="1:2" x14ac:dyDescent="0.25">
      <c r="A67" s="5" t="s">
        <v>64</v>
      </c>
      <c r="B67" s="4">
        <v>36738</v>
      </c>
    </row>
    <row r="68" spans="1:2" s="10" customFormat="1" x14ac:dyDescent="0.25">
      <c r="A68" s="8" t="s">
        <v>52</v>
      </c>
      <c r="B68" s="9">
        <f>B54+B55-B56</f>
        <v>85340.02999999997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opLeftCell="A4" workbookViewId="0">
      <selection activeCell="A10" sqref="A10"/>
    </sheetView>
  </sheetViews>
  <sheetFormatPr defaultRowHeight="15.75" x14ac:dyDescent="0.25"/>
  <cols>
    <col min="1" max="1" width="76.28515625" style="1" customWidth="1"/>
    <col min="2" max="2" width="16.85546875" style="1" customWidth="1"/>
    <col min="3" max="3" width="13.5703125" style="1" customWidth="1"/>
    <col min="4" max="4" width="10.140625" style="1" bestFit="1" customWidth="1"/>
    <col min="5" max="16384" width="9.140625" style="1"/>
  </cols>
  <sheetData>
    <row r="1" spans="1:2" ht="35.25" customHeight="1" x14ac:dyDescent="0.3">
      <c r="A1" s="26" t="s">
        <v>27</v>
      </c>
      <c r="B1" s="26"/>
    </row>
    <row r="2" spans="1:2" ht="21.75" customHeight="1" x14ac:dyDescent="0.3">
      <c r="A2" s="20"/>
      <c r="B2" s="20"/>
    </row>
    <row r="3" spans="1:2" x14ac:dyDescent="0.25">
      <c r="A3" s="2">
        <v>2018</v>
      </c>
      <c r="B3" s="3" t="s">
        <v>2</v>
      </c>
    </row>
    <row r="4" spans="1:2" s="10" customFormat="1" x14ac:dyDescent="0.25">
      <c r="A4" s="8" t="s">
        <v>0</v>
      </c>
      <c r="B4" s="9">
        <v>298528.88</v>
      </c>
    </row>
    <row r="5" spans="1:2" s="10" customFormat="1" x14ac:dyDescent="0.25">
      <c r="A5" s="8" t="s">
        <v>1</v>
      </c>
      <c r="B5" s="9">
        <v>1394478.7</v>
      </c>
    </row>
    <row r="6" spans="1:2" s="10" customFormat="1" x14ac:dyDescent="0.25">
      <c r="A6" s="8" t="s">
        <v>3</v>
      </c>
      <c r="B6" s="9">
        <v>1167435.72</v>
      </c>
    </row>
    <row r="7" spans="1:2" s="16" customFormat="1" x14ac:dyDescent="0.25">
      <c r="A7" s="17" t="s">
        <v>18</v>
      </c>
      <c r="B7" s="15"/>
    </row>
    <row r="8" spans="1:2" s="13" customFormat="1" x14ac:dyDescent="0.25">
      <c r="A8" s="12" t="s">
        <v>4</v>
      </c>
      <c r="B8" s="9">
        <v>447437.99</v>
      </c>
    </row>
    <row r="9" spans="1:2" s="13" customFormat="1" x14ac:dyDescent="0.25">
      <c r="A9" s="6" t="s">
        <v>5</v>
      </c>
      <c r="B9" s="7">
        <f>135153.2</f>
        <v>135153.20000000001</v>
      </c>
    </row>
    <row r="10" spans="1:2" s="13" customFormat="1" ht="31.5" x14ac:dyDescent="0.25">
      <c r="A10" s="6" t="s">
        <v>81</v>
      </c>
      <c r="B10" s="7">
        <v>18093.509999999998</v>
      </c>
    </row>
    <row r="11" spans="1:2" s="13" customFormat="1" x14ac:dyDescent="0.25">
      <c r="A11" s="14" t="s">
        <v>10</v>
      </c>
      <c r="B11" s="7">
        <v>46852</v>
      </c>
    </row>
    <row r="12" spans="1:2" x14ac:dyDescent="0.25">
      <c r="A12" s="5" t="s">
        <v>7</v>
      </c>
      <c r="B12" s="4">
        <v>890</v>
      </c>
    </row>
    <row r="13" spans="1:2" x14ac:dyDescent="0.25">
      <c r="A13" s="5" t="s">
        <v>8</v>
      </c>
      <c r="B13" s="4">
        <v>33772</v>
      </c>
    </row>
    <row r="14" spans="1:2" x14ac:dyDescent="0.25">
      <c r="A14" s="5" t="s">
        <v>9</v>
      </c>
      <c r="B14" s="4">
        <v>12190</v>
      </c>
    </row>
    <row r="15" spans="1:2" s="16" customFormat="1" x14ac:dyDescent="0.25">
      <c r="A15" s="14" t="s">
        <v>11</v>
      </c>
      <c r="B15" s="15">
        <v>252814.25</v>
      </c>
    </row>
    <row r="16" spans="1:2" x14ac:dyDescent="0.25">
      <c r="A16" s="5" t="s">
        <v>82</v>
      </c>
      <c r="B16" s="4">
        <v>56950</v>
      </c>
    </row>
    <row r="17" spans="1:2" ht="31.5" x14ac:dyDescent="0.25">
      <c r="A17" s="5" t="s">
        <v>83</v>
      </c>
      <c r="B17" s="4">
        <v>37911</v>
      </c>
    </row>
    <row r="18" spans="1:2" ht="31.5" x14ac:dyDescent="0.25">
      <c r="A18" s="5" t="s">
        <v>84</v>
      </c>
      <c r="B18" s="4">
        <v>3630</v>
      </c>
    </row>
    <row r="19" spans="1:2" x14ac:dyDescent="0.25">
      <c r="A19" s="5" t="s">
        <v>33</v>
      </c>
      <c r="B19" s="4">
        <v>2000</v>
      </c>
    </row>
    <row r="20" spans="1:2" ht="31.5" x14ac:dyDescent="0.25">
      <c r="A20" s="5" t="s">
        <v>13</v>
      </c>
      <c r="B20" s="4">
        <v>19650</v>
      </c>
    </row>
    <row r="21" spans="1:2" ht="31.5" x14ac:dyDescent="0.25">
      <c r="A21" s="5" t="s">
        <v>12</v>
      </c>
      <c r="B21" s="4">
        <v>10350</v>
      </c>
    </row>
    <row r="22" spans="1:2" x14ac:dyDescent="0.25">
      <c r="A22" s="5" t="s">
        <v>14</v>
      </c>
      <c r="B22" s="4">
        <v>26600</v>
      </c>
    </row>
    <row r="23" spans="1:2" ht="31.5" x14ac:dyDescent="0.25">
      <c r="A23" s="5" t="s">
        <v>22</v>
      </c>
      <c r="B23" s="4">
        <v>66023.25</v>
      </c>
    </row>
    <row r="24" spans="1:2" x14ac:dyDescent="0.25">
      <c r="A24" s="5" t="s">
        <v>15</v>
      </c>
      <c r="B24" s="4">
        <v>5700</v>
      </c>
    </row>
    <row r="25" spans="1:2" ht="31.5" x14ac:dyDescent="0.25">
      <c r="A25" s="5" t="s">
        <v>16</v>
      </c>
      <c r="B25" s="4">
        <v>21000</v>
      </c>
    </row>
    <row r="26" spans="1:2" ht="31.5" x14ac:dyDescent="0.25">
      <c r="A26" s="5" t="s">
        <v>17</v>
      </c>
      <c r="B26" s="4">
        <v>3000</v>
      </c>
    </row>
    <row r="27" spans="1:2" s="13" customFormat="1" x14ac:dyDescent="0.25">
      <c r="A27" s="6" t="s">
        <v>85</v>
      </c>
      <c r="B27" s="7">
        <f>7293.6+1650</f>
        <v>8943.6</v>
      </c>
    </row>
    <row r="28" spans="1:2" s="13" customFormat="1" x14ac:dyDescent="0.25">
      <c r="A28" s="6" t="s">
        <v>20</v>
      </c>
      <c r="B28" s="7">
        <v>500</v>
      </c>
    </row>
    <row r="29" spans="1:2" x14ac:dyDescent="0.25">
      <c r="A29" s="6" t="s">
        <v>86</v>
      </c>
      <c r="B29" s="7">
        <v>79998</v>
      </c>
    </row>
    <row r="30" spans="1:2" s="16" customFormat="1" x14ac:dyDescent="0.25">
      <c r="A30" s="14" t="s">
        <v>21</v>
      </c>
      <c r="B30" s="15">
        <v>177643.17</v>
      </c>
    </row>
    <row r="31" spans="1:2" x14ac:dyDescent="0.25">
      <c r="A31" s="5" t="s">
        <v>23</v>
      </c>
      <c r="B31" s="4">
        <v>37264.22</v>
      </c>
    </row>
    <row r="32" spans="1:2" x14ac:dyDescent="0.25">
      <c r="A32" s="5" t="s">
        <v>24</v>
      </c>
      <c r="B32" s="4">
        <f>109476.65-5400</f>
        <v>104076.65</v>
      </c>
    </row>
    <row r="33" spans="1:2" x14ac:dyDescent="0.25">
      <c r="A33" s="5" t="s">
        <v>25</v>
      </c>
      <c r="B33" s="4">
        <v>30902.3</v>
      </c>
    </row>
    <row r="34" spans="1:2" s="10" customFormat="1" x14ac:dyDescent="0.25">
      <c r="A34" s="8" t="s">
        <v>26</v>
      </c>
      <c r="B34" s="9">
        <f>B4+B5-B6</f>
        <v>525571.8600000001</v>
      </c>
    </row>
    <row r="35" spans="1:2" s="10" customFormat="1" x14ac:dyDescent="0.25">
      <c r="A35" s="8"/>
      <c r="B35" s="9"/>
    </row>
    <row r="36" spans="1:2" s="19" customFormat="1" x14ac:dyDescent="0.25">
      <c r="A36" s="18">
        <v>2019</v>
      </c>
      <c r="B36" s="18" t="s">
        <v>2</v>
      </c>
    </row>
    <row r="37" spans="1:2" s="10" customFormat="1" x14ac:dyDescent="0.25">
      <c r="A37" s="8" t="s">
        <v>26</v>
      </c>
      <c r="B37" s="9">
        <v>525571.86</v>
      </c>
    </row>
    <row r="38" spans="1:2" s="10" customFormat="1" x14ac:dyDescent="0.25">
      <c r="A38" s="8" t="s">
        <v>28</v>
      </c>
      <c r="B38" s="9">
        <f>1231659.01-647.56</f>
        <v>1231011.45</v>
      </c>
    </row>
    <row r="39" spans="1:2" s="10" customFormat="1" x14ac:dyDescent="0.25">
      <c r="A39" s="8" t="s">
        <v>29</v>
      </c>
      <c r="B39" s="9">
        <f>1757230.87-647.56</f>
        <v>1756583.31</v>
      </c>
    </row>
    <row r="40" spans="1:2" s="16" customFormat="1" x14ac:dyDescent="0.25">
      <c r="A40" s="17" t="s">
        <v>18</v>
      </c>
      <c r="B40" s="15"/>
    </row>
    <row r="41" spans="1:2" s="13" customFormat="1" x14ac:dyDescent="0.25">
      <c r="A41" s="12" t="s">
        <v>4</v>
      </c>
      <c r="B41" s="9">
        <v>553317.36</v>
      </c>
    </row>
    <row r="42" spans="1:2" s="13" customFormat="1" x14ac:dyDescent="0.25">
      <c r="A42" s="6" t="s">
        <v>5</v>
      </c>
      <c r="B42" s="9">
        <v>167101.87</v>
      </c>
    </row>
    <row r="43" spans="1:2" s="13" customFormat="1" ht="31.5" x14ac:dyDescent="0.25">
      <c r="A43" s="6" t="s">
        <v>6</v>
      </c>
      <c r="B43" s="7">
        <f>400+4595.5</f>
        <v>4995.5</v>
      </c>
    </row>
    <row r="44" spans="1:2" s="13" customFormat="1" x14ac:dyDescent="0.25">
      <c r="A44" s="14" t="s">
        <v>10</v>
      </c>
      <c r="B44" s="15">
        <v>103531.21</v>
      </c>
    </row>
    <row r="45" spans="1:2" x14ac:dyDescent="0.25">
      <c r="A45" s="5" t="s">
        <v>87</v>
      </c>
      <c r="B45" s="4">
        <v>99370</v>
      </c>
    </row>
    <row r="46" spans="1:2" x14ac:dyDescent="0.25">
      <c r="A46" s="5" t="s">
        <v>88</v>
      </c>
      <c r="B46" s="4">
        <v>4161.21</v>
      </c>
    </row>
    <row r="47" spans="1:2" s="16" customFormat="1" x14ac:dyDescent="0.25">
      <c r="A47" s="14" t="s">
        <v>11</v>
      </c>
      <c r="B47" s="15">
        <f>143771.56-4595.5</f>
        <v>139176.06</v>
      </c>
    </row>
    <row r="48" spans="1:2" x14ac:dyDescent="0.25">
      <c r="A48" s="5" t="s">
        <v>31</v>
      </c>
      <c r="B48" s="4">
        <v>41725.199999999997</v>
      </c>
    </row>
    <row r="49" spans="1:2" ht="31.5" x14ac:dyDescent="0.25">
      <c r="A49" s="5" t="s">
        <v>32</v>
      </c>
      <c r="B49" s="4">
        <v>19650</v>
      </c>
    </row>
    <row r="50" spans="1:2" ht="31.5" x14ac:dyDescent="0.25">
      <c r="A50" s="5" t="s">
        <v>34</v>
      </c>
      <c r="B50" s="4">
        <v>28000</v>
      </c>
    </row>
    <row r="51" spans="1:2" x14ac:dyDescent="0.25">
      <c r="A51" s="5" t="s">
        <v>89</v>
      </c>
      <c r="B51" s="4">
        <v>3300</v>
      </c>
    </row>
    <row r="52" spans="1:2" x14ac:dyDescent="0.25">
      <c r="A52" s="5" t="s">
        <v>90</v>
      </c>
      <c r="B52" s="23">
        <v>22520.86</v>
      </c>
    </row>
    <row r="53" spans="1:2" x14ac:dyDescent="0.25">
      <c r="A53" s="5" t="s">
        <v>35</v>
      </c>
      <c r="B53" s="4">
        <v>15000</v>
      </c>
    </row>
    <row r="54" spans="1:2" x14ac:dyDescent="0.25">
      <c r="A54" s="5" t="s">
        <v>36</v>
      </c>
      <c r="B54" s="4">
        <v>5080</v>
      </c>
    </row>
    <row r="55" spans="1:2" ht="33" customHeight="1" x14ac:dyDescent="0.25">
      <c r="A55" s="5" t="s">
        <v>37</v>
      </c>
      <c r="B55" s="4">
        <v>3900</v>
      </c>
    </row>
    <row r="56" spans="1:2" s="13" customFormat="1" x14ac:dyDescent="0.25">
      <c r="A56" s="6" t="s">
        <v>38</v>
      </c>
      <c r="B56" s="7">
        <v>103848</v>
      </c>
    </row>
    <row r="57" spans="1:2" s="13" customFormat="1" x14ac:dyDescent="0.25">
      <c r="A57" s="6" t="s">
        <v>39</v>
      </c>
      <c r="B57" s="7">
        <v>228506.28</v>
      </c>
    </row>
    <row r="58" spans="1:2" s="11" customFormat="1" x14ac:dyDescent="0.25">
      <c r="A58" s="14" t="s">
        <v>40</v>
      </c>
      <c r="B58" s="15">
        <v>315581</v>
      </c>
    </row>
    <row r="59" spans="1:2" ht="31.5" x14ac:dyDescent="0.25">
      <c r="A59" s="5" t="s">
        <v>41</v>
      </c>
      <c r="B59" s="4">
        <v>23500</v>
      </c>
    </row>
    <row r="60" spans="1:2" x14ac:dyDescent="0.25">
      <c r="A60" s="5" t="s">
        <v>47</v>
      </c>
      <c r="B60" s="4">
        <v>7400</v>
      </c>
    </row>
    <row r="61" spans="1:2" x14ac:dyDescent="0.25">
      <c r="A61" s="5" t="s">
        <v>42</v>
      </c>
      <c r="B61" s="4">
        <v>46000</v>
      </c>
    </row>
    <row r="62" spans="1:2" x14ac:dyDescent="0.25">
      <c r="A62" s="5" t="s">
        <v>43</v>
      </c>
      <c r="B62" s="4">
        <v>11000</v>
      </c>
    </row>
    <row r="63" spans="1:2" x14ac:dyDescent="0.25">
      <c r="A63" s="5" t="s">
        <v>44</v>
      </c>
      <c r="B63" s="4">
        <v>16800</v>
      </c>
    </row>
    <row r="64" spans="1:2" ht="33" customHeight="1" x14ac:dyDescent="0.25">
      <c r="A64" s="5" t="s">
        <v>48</v>
      </c>
      <c r="B64" s="4">
        <v>99950</v>
      </c>
    </row>
    <row r="65" spans="1:3" ht="18" customHeight="1" x14ac:dyDescent="0.25">
      <c r="A65" s="5" t="s">
        <v>46</v>
      </c>
      <c r="B65" s="4">
        <v>15231</v>
      </c>
    </row>
    <row r="66" spans="1:3" x14ac:dyDescent="0.25">
      <c r="A66" s="5" t="s">
        <v>45</v>
      </c>
      <c r="B66" s="4">
        <v>24000</v>
      </c>
    </row>
    <row r="67" spans="1:3" ht="31.5" x14ac:dyDescent="0.25">
      <c r="A67" s="5" t="s">
        <v>49</v>
      </c>
      <c r="B67" s="4">
        <v>71700</v>
      </c>
    </row>
    <row r="68" spans="1:3" s="16" customFormat="1" x14ac:dyDescent="0.25">
      <c r="A68" s="14" t="s">
        <v>21</v>
      </c>
      <c r="B68" s="15">
        <v>136117.82999999999</v>
      </c>
    </row>
    <row r="69" spans="1:3" x14ac:dyDescent="0.25">
      <c r="A69" s="5" t="s">
        <v>23</v>
      </c>
      <c r="B69" s="4">
        <v>40900</v>
      </c>
    </row>
    <row r="70" spans="1:3" x14ac:dyDescent="0.25">
      <c r="A70" s="5" t="s">
        <v>24</v>
      </c>
      <c r="B70" s="4">
        <f>34217.83</f>
        <v>34217.83</v>
      </c>
    </row>
    <row r="71" spans="1:3" x14ac:dyDescent="0.25">
      <c r="A71" s="5" t="s">
        <v>25</v>
      </c>
      <c r="B71" s="4">
        <v>61000</v>
      </c>
    </row>
    <row r="72" spans="1:3" s="13" customFormat="1" x14ac:dyDescent="0.25">
      <c r="A72" s="6" t="s">
        <v>19</v>
      </c>
      <c r="B72" s="7">
        <v>4408.2</v>
      </c>
    </row>
    <row r="73" spans="1:3" s="10" customFormat="1" x14ac:dyDescent="0.25">
      <c r="A73" s="8" t="s">
        <v>30</v>
      </c>
      <c r="B73" s="9">
        <f>B37+B38-B39</f>
        <v>0</v>
      </c>
    </row>
    <row r="75" spans="1:3" s="19" customFormat="1" x14ac:dyDescent="0.25">
      <c r="A75" s="18">
        <v>2020</v>
      </c>
      <c r="B75" s="18" t="s">
        <v>2</v>
      </c>
    </row>
    <row r="76" spans="1:3" s="10" customFormat="1" x14ac:dyDescent="0.25">
      <c r="A76" s="8" t="s">
        <v>30</v>
      </c>
      <c r="B76" s="9">
        <v>0</v>
      </c>
    </row>
    <row r="77" spans="1:3" s="10" customFormat="1" x14ac:dyDescent="0.25">
      <c r="A77" s="8" t="s">
        <v>50</v>
      </c>
      <c r="B77" s="9">
        <v>1202766.33</v>
      </c>
    </row>
    <row r="78" spans="1:3" s="10" customFormat="1" x14ac:dyDescent="0.25">
      <c r="A78" s="8" t="s">
        <v>51</v>
      </c>
      <c r="B78" s="9">
        <v>1048850.98</v>
      </c>
      <c r="C78" s="25"/>
    </row>
    <row r="79" spans="1:3" s="16" customFormat="1" x14ac:dyDescent="0.25">
      <c r="A79" s="17" t="s">
        <v>18</v>
      </c>
      <c r="B79" s="15"/>
    </row>
    <row r="80" spans="1:3" s="13" customFormat="1" x14ac:dyDescent="0.25">
      <c r="A80" s="12" t="s">
        <v>4</v>
      </c>
      <c r="B80" s="9">
        <v>698362.86</v>
      </c>
    </row>
    <row r="81" spans="1:4" s="13" customFormat="1" x14ac:dyDescent="0.25">
      <c r="A81" s="6" t="s">
        <v>5</v>
      </c>
      <c r="B81" s="9">
        <v>210905.60000000001</v>
      </c>
    </row>
    <row r="82" spans="1:4" s="13" customFormat="1" x14ac:dyDescent="0.25">
      <c r="A82" s="6" t="s">
        <v>53</v>
      </c>
      <c r="B82" s="9">
        <v>14587.04</v>
      </c>
    </row>
    <row r="83" spans="1:4" s="13" customFormat="1" x14ac:dyDescent="0.25">
      <c r="A83" s="14" t="s">
        <v>10</v>
      </c>
      <c r="B83" s="15">
        <v>3844.56</v>
      </c>
    </row>
    <row r="84" spans="1:4" x14ac:dyDescent="0.25">
      <c r="A84" s="5" t="s">
        <v>8</v>
      </c>
      <c r="B84" s="4">
        <v>3844.56</v>
      </c>
    </row>
    <row r="85" spans="1:4" s="16" customFormat="1" x14ac:dyDescent="0.25">
      <c r="A85" s="14" t="s">
        <v>11</v>
      </c>
      <c r="B85" s="15">
        <v>78524.45</v>
      </c>
    </row>
    <row r="86" spans="1:4" x14ac:dyDescent="0.25">
      <c r="A86" s="5" t="s">
        <v>54</v>
      </c>
      <c r="B86" s="4">
        <v>17600</v>
      </c>
    </row>
    <row r="87" spans="1:4" ht="31.5" x14ac:dyDescent="0.25">
      <c r="A87" s="5" t="s">
        <v>32</v>
      </c>
      <c r="B87" s="4">
        <v>19650</v>
      </c>
    </row>
    <row r="88" spans="1:4" x14ac:dyDescent="0.25">
      <c r="A88" s="5" t="s">
        <v>55</v>
      </c>
      <c r="B88" s="4">
        <v>11379.6</v>
      </c>
    </row>
    <row r="89" spans="1:4" x14ac:dyDescent="0.25">
      <c r="A89" s="5" t="s">
        <v>56</v>
      </c>
      <c r="B89" s="4">
        <v>1100</v>
      </c>
    </row>
    <row r="90" spans="1:4" x14ac:dyDescent="0.25">
      <c r="A90" s="5" t="s">
        <v>92</v>
      </c>
      <c r="B90" s="4">
        <v>28794.85</v>
      </c>
    </row>
    <row r="91" spans="1:4" s="11" customFormat="1" x14ac:dyDescent="0.25">
      <c r="A91" s="14" t="s">
        <v>40</v>
      </c>
      <c r="B91" s="15">
        <v>5158</v>
      </c>
    </row>
    <row r="92" spans="1:4" x14ac:dyDescent="0.25">
      <c r="A92" s="5" t="s">
        <v>91</v>
      </c>
      <c r="B92" s="4">
        <v>5158</v>
      </c>
    </row>
    <row r="93" spans="1:4" s="16" customFormat="1" x14ac:dyDescent="0.25">
      <c r="A93" s="14" t="s">
        <v>21</v>
      </c>
      <c r="B93" s="15">
        <v>37468.47</v>
      </c>
      <c r="D93" s="22"/>
    </row>
    <row r="94" spans="1:4" x14ac:dyDescent="0.25">
      <c r="A94" s="5" t="s">
        <v>23</v>
      </c>
      <c r="B94" s="4">
        <f>35411.19</f>
        <v>35411.19</v>
      </c>
    </row>
    <row r="95" spans="1:4" x14ac:dyDescent="0.25">
      <c r="A95" s="5" t="s">
        <v>25</v>
      </c>
      <c r="B95" s="4">
        <f>2057.28</f>
        <v>2057.2800000000002</v>
      </c>
    </row>
    <row r="96" spans="1:4" s="10" customFormat="1" x14ac:dyDescent="0.25">
      <c r="A96" s="8" t="s">
        <v>52</v>
      </c>
      <c r="B96" s="9">
        <f>B76+B77-B78</f>
        <v>153915.35000000009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Благотворительная</vt:lpstr>
      <vt:lpstr>Доп платные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Анатолий</cp:lastModifiedBy>
  <dcterms:created xsi:type="dcterms:W3CDTF">2021-03-15T13:01:47Z</dcterms:created>
  <dcterms:modified xsi:type="dcterms:W3CDTF">2021-04-02T06:22:19Z</dcterms:modified>
</cp:coreProperties>
</file>